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19226"/>
  <workbookPr codeName="ThisWorkbook"/>
  <bookViews>
    <workbookView xWindow="0" yWindow="0" windowWidth="28800" windowHeight="11595" activeTab="1"/>
  </bookViews>
  <sheets>
    <sheet name="Expense statement" sheetId="1" r:id="rId1"/>
    <sheet name="Project Equipments" sheetId="2" r:id="rId2"/>
  </sheets>
  <definedNames>
    <definedName name="_xlnm.Print_Area" comment="" localSheetId="1">'Project Equipments'!$B:$G</definedName>
    <definedName name="valHighlight" comment="">'Project Equipments'!#REF!</definedName>
  </definedNames>
  <calcPr fullPrecision="1" calcId="179017"/>
</workbook>
</file>

<file path=xl/sharedStrings.xml><?xml version="1.0" encoding="utf-8"?>
<sst xmlns="http://schemas.openxmlformats.org/spreadsheetml/2006/main" uniqueCount="62" count="112">
  <si>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</si>
  <si>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</si>
  <si>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</si>
  <si>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</si>
  <si>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</si>
  <si>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</si>
  <si>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</si>
  <si>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</si>
  <si>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</si>
  <si>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</si>
  <si>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</si>
  <si>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</si>
  <si>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</si>
  <si>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</si>
  <si>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</si>
  <si>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</si>
  <si>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</si>
  <si>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</si>
  <si>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</si>
  <si>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</si>
  <si>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</si>
  <si>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</si>
  <si>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</si>
  <si>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</si>
  <si>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Column1</t>
  </si>
  <si>
    <t>Name</t>
  </si>
  <si>
    <t>Unit Price</t>
  </si>
  <si>
    <t xml:space="preserve"> </t>
  </si>
  <si>
    <t>Equipment List</t>
  </si>
  <si>
    <t>Equipment ID</t>
  </si>
  <si>
    <t>Total Cost</t>
  </si>
  <si>
    <t>TOTAL:</t>
  </si>
  <si>
    <t>Image</t>
  </si>
  <si>
    <t>Quantity</t>
  </si>
  <si>
    <t>XL Docs Test Project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</si>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</sst>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m/d/yyyy;;"/>
    <numFmt numFmtId="165" formatCode="&quot;$&quot;#,##0.00"/>
    <numFmt numFmtId="166" formatCode=";;;"/>
  </numFmts>
  <fonts count="17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48"/>
      <color theme="8"/>
      <name val="Arial"/>
      <family val="2"/>
      <charset val="0"/>
      <scheme val="maj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indexed="12"/>
      <name val="Arial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94">
    <xf numFmtId="0" fontId="0" fillId="0" borderId="0"/>
    <xf numFmtId="44" fontId="1" fillId="0" borderId="0" applyAlignment="0" applyBorder="0" applyFont="0" applyProtection="0"/>
    <xf numFmtId="43" fontId="1" fillId="0" borderId="0" applyAlignment="0" applyBorder="0" applyFont="0" applyProtection="0"/>
    <xf numFmtId="0" fontId="16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0" borderId="0" xfId="0" applyAlignment="1" applyFont="1" applyFill="1">
      <alignment vertical="top"/>
    </xf>
    <xf numFmtId="0" fontId="12" fillId="3" borderId="0" xfId="0" applyAlignment="1" applyFont="1" applyFill="1">
      <alignment horizontal="left" vertical="center" indent="1"/>
    </xf>
    <xf numFmtId="0" fontId="13" fillId="3" borderId="0" xfId="0" applyAlignment="1" applyFont="1" applyFill="1">
      <alignment vertical="top"/>
    </xf>
    <xf numFmtId="165" fontId="13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6" borderId="7" xfId="0" applyBorder="1" applyFill="1"/>
    <xf numFmtId="0" fontId="0" fillId="6" borderId="8" xfId="0" applyBorder="1" applyFill="1"/>
    <xf numFmtId="0" fontId="0" fillId="6" borderId="8" xfId="0" applyAlignment="1" applyBorder="1" applyFill="1">
      <alignment horizontal="right"/>
    </xf>
    <xf numFmtId="165" fontId="0" fillId="6" borderId="8" xfId="0" applyAlignment="1" applyBorder="1" applyNumberFormat="1" applyFill="1">
      <alignment horizontal="right"/>
    </xf>
    <xf numFmtId="0" fontId="0" fillId="7" borderId="0" xfId="0" applyBorder="1" applyFill="1"/>
    <xf numFmtId="0" fontId="14" fillId="0" borderId="9" xfId="0" applyAlignment="1" applyBorder="1" applyFont="1" applyFill="1">
      <alignment horizontal="left" vertical="top" wrapText="1" indent="1"/>
    </xf>
    <xf numFmtId="0" fontId="14" fillId="0" borderId="0" xfId="0" applyAlignment="1" applyBorder="1" applyFont="1" applyFill="1">
      <alignment horizontal="left" vertical="top" wrapText="1" indent="1"/>
    </xf>
    <xf numFmtId="165" fontId="14" fillId="0" borderId="0" xfId="0" applyAlignment="1" applyBorder="1" applyFont="1" applyNumberFormat="1" applyFill="1">
      <alignment horizontal="right" vertical="top" wrapText="1" indent="1"/>
    </xf>
    <xf numFmtId="166" fontId="0" fillId="0" borderId="0" xfId="2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left" vertical="center" indent="1"/>
    </xf>
    <xf numFmtId="165" fontId="0" fillId="0" borderId="0" xfId="1" applyAlignment="1" applyBorder="1" applyFont="1" applyNumberFormat="1" applyFill="1">
      <alignment horizontal="right" vertical="center" indent="1"/>
    </xf>
    <xf numFmtId="0" fontId="0" fillId="0" borderId="0" xfId="2" applyAlignment="1" applyBorder="1" applyFont="1" applyNumberFormat="1" applyFill="1">
      <alignment horizontal="right" vertical="center" indent="1"/>
    </xf>
    <xf numFmtId="7" fontId="0" fillId="0" borderId="0" xfId="2" applyAlignment="1" applyBorder="1" applyFont="1" applyNumberFormat="1" applyFill="1">
      <alignment horizontal="right" vertical="center" indent="1"/>
    </xf>
    <xf numFmtId="0" fontId="0" fillId="8" borderId="0" xfId="0" applyAlignment="1" applyFill="1">
      <alignment horizontal="left" vertical="center" indent="1"/>
    </xf>
    <xf numFmtId="165" fontId="0" fillId="8" borderId="0" xfId="0" applyAlignment="1" applyNumberFormat="1" applyFill="1">
      <alignment horizontal="right" vertical="center" indent="1"/>
    </xf>
    <xf numFmtId="0" fontId="1" fillId="8" borderId="0" xfId="0" applyAlignment="1" applyFont="1" applyNumberFormat="1" applyFill="1">
      <alignment horizontal="right" vertical="center" indent="1"/>
    </xf>
    <xf numFmtId="7" fontId="10" fillId="8" borderId="0" xfId="2" applyAlignment="1" applyFont="1" applyNumberFormat="1" applyFill="1">
      <alignment horizontal="right" vertical="center" indent="1"/>
    </xf>
    <xf numFmtId="0" fontId="13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6" borderId="8" xfId="0" applyAlignment="1" applyBorder="1" applyFill="1">
      <alignment horizontal="center" wrapText="1"/>
    </xf>
    <xf numFmtId="0" fontId="14" fillId="0" borderId="0" xfId="0" applyAlignment="1" applyBorder="1" applyFont="1" applyFill="1">
      <alignment horizontal="center" vertical="top" wrapText="1"/>
    </xf>
    <xf numFmtId="0" fontId="0" fillId="0" borderId="0" xfId="0" applyAlignment="1" applyBorder="1" applyFont="1" applyFill="1">
      <alignment horizontal="center" vertical="center" wrapText="1"/>
    </xf>
    <xf numFmtId="0" fontId="0" fillId="8" borderId="0" xfId="0" applyAlignment="1" applyFill="1">
      <alignment horizontal="center" vertical="center" wrapText="1"/>
    </xf>
    <xf numFmtId="0" fontId="1" fillId="0" borderId="0" xfId="0" applyAlignment="1" applyBorder="1" applyFont="1" applyFill="1">
      <alignment horizontal="center" vertical="center" wrapText="1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0" xfId="0" applyAlignment="1" applyBorder="1" applyFont="1"/>
    <xf numFmtId="0" fontId="1" fillId="0" borderId="10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49" fontId="14" fillId="0" borderId="0" xfId="0" applyAlignment="1" applyBorder="1" applyFont="1" applyNumberFormat="1" applyFill="1">
      <alignment horizontal="right" vertical="top" wrapText="1" indent="1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</dxfs>
  <tableStyles xmlns="http://schemas.openxmlformats.org/spreadsheetml/2006/main" count="1" defaultTableStyle="TableStyleMedium2" defaultPivotStyle="PivotStyleLight16">
    <tableStyle xmlns:xr9="http://schemas.microsoft.com/office/spreadsheetml/2016/revision9" name="Inventory List" pivot="0" count="3" xr9:uid="{00000000-0011-0000-FFFF-FFFF00000000}">
      <tableStyleElement type="wholeTable" dxfId="34"/>
      <tableStyleElement type="headerRow" dxfId="33"/>
      <tableStyleElement type="firstColumn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4</xdr:row>
      <xdr:rowOff>474345</xdr:rowOff>
    </xdr:to>
    <xdr:pic>
      <xdr:nvPicPr>
        <xdr:cNvPr id="2049" name="Picture0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476250</xdr:colOff>
      <xdr:row>5</xdr:row>
      <xdr:rowOff>474345</xdr:rowOff>
    </xdr:to>
    <xdr:pic>
      <xdr:nvPicPr>
        <xdr:cNvPr id="2050" name="Picture1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476250</xdr:colOff>
      <xdr:row>6</xdr:row>
      <xdr:rowOff>474345</xdr:rowOff>
    </xdr:to>
    <xdr:pic>
      <xdr:nvPicPr>
        <xdr:cNvPr id="2051" name="Picture2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476250</xdr:colOff>
      <xdr:row>7</xdr:row>
      <xdr:rowOff>474345</xdr:rowOff>
    </xdr:to>
    <xdr:pic>
      <xdr:nvPicPr>
        <xdr:cNvPr id="2052" name="Picture3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476250</xdr:colOff>
      <xdr:row>8</xdr:row>
      <xdr:rowOff>474345</xdr:rowOff>
    </xdr:to>
    <xdr:pic>
      <xdr:nvPicPr>
        <xdr:cNvPr id="2053" name="Picture4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476250</xdr:colOff>
      <xdr:row>9</xdr:row>
      <xdr:rowOff>474345</xdr:rowOff>
    </xdr:to>
    <xdr:pic>
      <xdr:nvPicPr>
        <xdr:cNvPr id="2054" name="Picture5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10</xdr:row>
      <xdr:rowOff>474345</xdr:rowOff>
    </xdr:to>
    <xdr:pic>
      <xdr:nvPicPr>
        <xdr:cNvPr id="2055" name="Picture6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476250</xdr:colOff>
      <xdr:row>11</xdr:row>
      <xdr:rowOff>474345</xdr:rowOff>
    </xdr:to>
    <xdr:pic>
      <xdr:nvPicPr>
        <xdr:cNvPr id="2063" name="Picture7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476250</xdr:colOff>
      <xdr:row>12</xdr:row>
      <xdr:rowOff>474345</xdr:rowOff>
    </xdr:to>
    <xdr:pic>
      <xdr:nvPicPr>
        <xdr:cNvPr id="2064" name="Picture8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K23" totalsRowCount="1">
  <autoFilter ref="A11:K23"/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SUM(Table1[[#This Row],[Hotel]:[Misc.]])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InventoryList" displayName="tblInventoryList" ref="A4:G15" totalsRowShown="0">
  <autoFilter ref="A4:G15"/>
  <tableColumns>
    <tableColumn id="10" name="Column1"/>
    <tableColumn id="1" name="Equipment ID"/>
    <tableColumn id="2" name="Name"/>
    <tableColumn id="3" name="Image"/>
    <tableColumn id="4" name="Unit Price"/>
    <tableColumn id="5" name="Quantity"/>
    <tableColumn id="11" name="Total Cost">
      <calculatedColumnFormula>tblInventoryList[[#This Row],[Unit Price]]*tblInventoryList[[#This Row],[Quantity]]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Relationship Id="rId3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pageSetUpPr fitToPage="1"/>
  </sheetPr>
  <dimension ref="A1:L51"/>
  <sheetViews>
    <sheetView showGridLines="0" view="normal" workbookViewId="0">
      <selection pane="topLeft" activeCell="D13" sqref="D13"/>
    </sheetView>
  </sheetViews>
  <sheetFormatPr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7" width="9.14062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66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63" t="s">
        <v>0</v>
      </c>
      <c r="B3" s="64"/>
      <c r="C3" s="64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65" t="s">
        <v>18</v>
      </c>
      <c r="B5" s="65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67" t="s">
        <v>34</v>
      </c>
      <c r="C6" s="67"/>
      <c r="D6" s="7"/>
      <c r="E6" s="14"/>
      <c r="F6" s="14"/>
      <c r="G6" s="1"/>
      <c r="H6" s="1"/>
      <c r="I6" s="1"/>
      <c r="J6" s="6" t="s">
        <v>1</v>
      </c>
      <c r="K6" s="88">
        <v>43640</v>
      </c>
      <c r="L6" s="2"/>
    </row>
    <row r="7" spans="1:12" ht="15.75" customHeight="1">
      <c r="A7" s="9" t="s">
        <v>20</v>
      </c>
      <c r="B7" s="68">
        <v>321323</v>
      </c>
      <c r="C7" s="69"/>
      <c r="D7" s="7"/>
      <c r="E7" s="14"/>
      <c r="F7" s="14"/>
      <c r="G7" s="1"/>
      <c r="H7" s="1"/>
      <c r="I7" s="1"/>
      <c r="J7" s="8" t="s">
        <v>2</v>
      </c>
      <c r="K7" s="89">
        <v>43647</v>
      </c>
      <c r="L7" s="2"/>
    </row>
    <row r="8" spans="1:12" ht="15.75" customHeight="1">
      <c r="A8" s="9" t="s">
        <v>21</v>
      </c>
      <c r="B8" s="62" t="s">
        <v>35</v>
      </c>
      <c r="C8" s="62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43242</v>
      </c>
      <c r="B12" s="19" t="s">
        <v>36</v>
      </c>
      <c r="C12" s="20" t="s">
        <v>37</v>
      </c>
      <c r="D12" s="30">
        <v>200</v>
      </c>
      <c r="E12" s="30">
        <v>200</v>
      </c>
      <c r="F12" s="30">
        <v>150</v>
      </c>
      <c r="G12" s="30">
        <v>225</v>
      </c>
      <c r="H12" s="30">
        <v>16</v>
      </c>
      <c r="I12" s="30">
        <v>63</v>
      </c>
      <c r="J12" s="30">
        <v>55</v>
      </c>
      <c r="K12" s="31">
        <f ca="1">SUM(Table1[[#This Row],[Hotel]:[Misc.]])</f>
        <v>0</v>
      </c>
      <c r="L12" s="2"/>
    </row>
    <row r="13" spans="1:12" ht="15" customHeight="1">
      <c r="A13" s="18">
        <v>43243</v>
      </c>
      <c r="B13" s="19" t="s">
        <v>36</v>
      </c>
      <c r="C13" s="20" t="s">
        <v>38</v>
      </c>
      <c r="D13" s="30">
        <v>300</v>
      </c>
      <c r="E13" s="30">
        <v>150</v>
      </c>
      <c r="F13" s="30">
        <v>225</v>
      </c>
      <c r="G13" s="30">
        <v>200</v>
      </c>
      <c r="H13" s="30">
        <v>23</v>
      </c>
      <c r="I13" s="30">
        <v>59</v>
      </c>
      <c r="J13" s="30">
        <v>26</v>
      </c>
      <c r="K13" s="31">
        <f ca="1">SUM(Table1[[#This Row],[Hotel]:[Misc.]])</f>
        <v>0</v>
      </c>
      <c r="L13" s="2"/>
    </row>
    <row r="14" spans="1:12" ht="15" customHeight="1">
      <c r="A14" s="18">
        <v>43244</v>
      </c>
      <c r="B14" s="19" t="s">
        <v>39</v>
      </c>
      <c r="C14" s="20" t="s">
        <v>40</v>
      </c>
      <c r="D14" s="30">
        <v>150</v>
      </c>
      <c r="E14" s="30">
        <v>300</v>
      </c>
      <c r="F14" s="30">
        <v>300</v>
      </c>
      <c r="G14" s="30">
        <v>150</v>
      </c>
      <c r="H14" s="30">
        <v>45</v>
      </c>
      <c r="I14" s="30">
        <v>63</v>
      </c>
      <c r="J14" s="30">
        <v>75</v>
      </c>
      <c r="K14" s="31">
        <f ca="1">SUM(Table1[[#This Row],[Hotel]:[Misc.]])</f>
        <v>0</v>
      </c>
      <c r="L14" s="2"/>
    </row>
    <row r="15" spans="1:12" ht="15" customHeight="1">
      <c r="A15" s="18">
        <v>43245</v>
      </c>
      <c r="B15" s="19" t="s">
        <v>41</v>
      </c>
      <c r="C15" s="20" t="s">
        <v>42</v>
      </c>
      <c r="D15" s="30">
        <v>200</v>
      </c>
      <c r="E15" s="30">
        <v>225</v>
      </c>
      <c r="F15" s="30">
        <v>225</v>
      </c>
      <c r="G15" s="30">
        <v>225</v>
      </c>
      <c r="H15" s="30">
        <v>12</v>
      </c>
      <c r="I15" s="30">
        <v>122</v>
      </c>
      <c r="J15" s="30">
        <v>62</v>
      </c>
      <c r="K15" s="31">
        <f ca="1">SUM(Table1[[#This Row],[Hotel]:[Misc.]])</f>
        <v>0</v>
      </c>
      <c r="L15" s="2"/>
    </row>
    <row r="16" spans="1:12" ht="15" customHeight="1">
      <c r="A16" s="18">
        <v>43246</v>
      </c>
      <c r="B16" s="19" t="s">
        <v>41</v>
      </c>
      <c r="C16" s="20" t="s">
        <v>43</v>
      </c>
      <c r="D16" s="30">
        <v>200</v>
      </c>
      <c r="E16" s="30">
        <v>150</v>
      </c>
      <c r="F16" s="30">
        <v>300</v>
      </c>
      <c r="G16" s="30">
        <v>150</v>
      </c>
      <c r="H16" s="30">
        <v>25</v>
      </c>
      <c r="I16" s="30">
        <v>75</v>
      </c>
      <c r="J16" s="30">
        <v>75</v>
      </c>
      <c r="K16" s="31">
        <f ca="1">SUM(Table1[[#This Row],[Hotel]:[Misc.]])</f>
        <v>0</v>
      </c>
      <c r="L16" s="2"/>
    </row>
    <row r="17" spans="1:12" ht="15" customHeight="1">
      <c r="A17" s="18">
        <v>43314</v>
      </c>
      <c r="B17" s="19" t="s">
        <v>39</v>
      </c>
      <c r="C17" s="20" t="s">
        <v>38</v>
      </c>
      <c r="D17" s="30">
        <v>100</v>
      </c>
      <c r="E17" s="30">
        <v>120</v>
      </c>
      <c r="F17" s="30">
        <v>20</v>
      </c>
      <c r="G17" s="30">
        <v>50</v>
      </c>
      <c r="H17" s="30">
        <v>50</v>
      </c>
      <c r="I17" s="30">
        <v>75</v>
      </c>
      <c r="J17" s="30">
        <v>60</v>
      </c>
      <c r="K17" s="31">
        <f ca="1">SUM(Table1[[#This Row],[Hotel]:[Misc.]])</f>
        <v>0</v>
      </c>
      <c r="L17" s="2"/>
    </row>
    <row r="18" spans="1:12" ht="15" customHeight="1">
      <c r="A18" s="18">
        <v>43315</v>
      </c>
      <c r="B18" s="19" t="s">
        <v>36</v>
      </c>
      <c r="C18" s="20" t="s">
        <v>38</v>
      </c>
      <c r="D18" s="30">
        <v>60</v>
      </c>
      <c r="E18" s="30">
        <v>75</v>
      </c>
      <c r="F18" s="30">
        <v>150</v>
      </c>
      <c r="G18" s="30">
        <v>100</v>
      </c>
      <c r="H18" s="30">
        <v>100</v>
      </c>
      <c r="I18" s="30">
        <v>120</v>
      </c>
      <c r="J18" s="30">
        <v>120</v>
      </c>
      <c r="K18" s="31">
        <f ca="1">SUM(Table1[[#This Row],[Hotel]:[Misc.]])</f>
        <v>0</v>
      </c>
      <c r="L18" s="2"/>
    </row>
    <row r="19" spans="1:12" ht="15" customHeight="1">
      <c r="A19" s="18">
        <v>43315</v>
      </c>
      <c r="B19" s="19" t="s">
        <v>39</v>
      </c>
      <c r="C19" s="20" t="s">
        <v>38</v>
      </c>
      <c r="D19" s="30">
        <v>75</v>
      </c>
      <c r="E19" s="30">
        <v>56</v>
      </c>
      <c r="F19" s="30">
        <v>15</v>
      </c>
      <c r="G19" s="30">
        <v>120</v>
      </c>
      <c r="H19" s="30">
        <v>100</v>
      </c>
      <c r="I19" s="30">
        <v>100</v>
      </c>
      <c r="J19" s="30">
        <v>150</v>
      </c>
      <c r="K19" s="31">
        <f ca="1">SUM(Table1[[#This Row],[Hotel]:[Misc.]])</f>
        <v>0</v>
      </c>
      <c r="L19" s="2"/>
    </row>
    <row r="20" spans="1:12" ht="15" customHeight="1">
      <c r="A20" s="18">
        <v>43325</v>
      </c>
      <c r="B20" s="19" t="s">
        <v>36</v>
      </c>
      <c r="C20" s="20" t="s">
        <v>37</v>
      </c>
      <c r="D20" s="30">
        <v>75</v>
      </c>
      <c r="E20" s="30">
        <v>65</v>
      </c>
      <c r="F20" s="30">
        <v>150</v>
      </c>
      <c r="G20" s="30">
        <v>60</v>
      </c>
      <c r="H20" s="30">
        <v>150</v>
      </c>
      <c r="I20" s="30">
        <v>100</v>
      </c>
      <c r="J20" s="30">
        <v>100</v>
      </c>
      <c r="K20" s="31">
        <f ca="1">SUM(Table1[[#This Row],[Hotel]:[Misc.]])</f>
        <v>0</v>
      </c>
      <c r="L20" s="2"/>
    </row>
    <row r="21" spans="1:12" ht="15" customHeight="1">
      <c r="A21" s="18">
        <v>43328</v>
      </c>
      <c r="B21" s="19" t="s">
        <v>36</v>
      </c>
      <c r="C21" s="20" t="s">
        <v>37</v>
      </c>
      <c r="D21" s="30">
        <v>200</v>
      </c>
      <c r="E21" s="30">
        <v>150</v>
      </c>
      <c r="F21" s="30">
        <v>230</v>
      </c>
      <c r="G21" s="30">
        <v>152</v>
      </c>
      <c r="H21" s="30">
        <v>120</v>
      </c>
      <c r="I21" s="30">
        <v>120</v>
      </c>
      <c r="J21" s="30">
        <v>100</v>
      </c>
      <c r="K21" s="31">
        <f ca="1">SUM(Table1[[#This Row],[Hotel]:[Misc.]])</f>
        <v>0</v>
      </c>
      <c r="L21" s="2"/>
    </row>
    <row r="22" spans="1:12" ht="15" customHeight="1">
      <c r="A22" s="18">
        <v>43383</v>
      </c>
      <c r="B22" s="19" t="s">
        <v>39</v>
      </c>
      <c r="C22" s="20" t="s">
        <v>38</v>
      </c>
      <c r="D22" s="30">
        <v>65</v>
      </c>
      <c r="E22" s="30">
        <v>565</v>
      </c>
      <c r="F22" s="30">
        <v>2</v>
      </c>
      <c r="G22" s="30">
        <v>656</v>
      </c>
      <c r="H22" s="30">
        <v>48</v>
      </c>
      <c r="I22" s="30">
        <v>3659</v>
      </c>
      <c r="J22" s="30">
        <v>23</v>
      </c>
      <c r="K22" s="31">
        <f ca="1">SUM(Table1[[#This Row],[Hotel]:[Misc.]])</f>
        <v>0</v>
      </c>
      <c r="L22" s="2"/>
    </row>
    <row r="23" spans="1:12" ht="15" customHeight="1">
      <c r="A23" s="21"/>
      <c r="B23" s="21"/>
      <c r="C23" s="22"/>
      <c r="D23" s="24">
        <f ca="1">SUBTOTAL(109,Table1[Hotel])</f>
        <v>0</v>
      </c>
      <c r="E23" s="24">
        <f ca="1">SUBTOTAL(109,Table1[Transport])</f>
        <v>0</v>
      </c>
      <c r="F23" s="25">
        <f ca="1">SUBTOTAL(109,Table1[Fuel])</f>
        <v>0</v>
      </c>
      <c r="G23" s="24">
        <f ca="1">SUBTOTAL(109,Table1[Meals])</f>
        <v>0</v>
      </c>
      <c r="H23" s="24">
        <f ca="1">SUBTOTAL(109,Table1[Phone])</f>
        <v>0</v>
      </c>
      <c r="I23" s="24">
        <f ca="1">SUBTOTAL(109,Table1[Entertain.])</f>
        <v>0</v>
      </c>
      <c r="J23" s="24">
        <f ca="1">SUBTOTAL(109,Table1[Misc.])</f>
        <v>0</v>
      </c>
      <c r="K23" s="23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80" t="s">
        <v>10</v>
      </c>
      <c r="J24" s="80"/>
      <c r="K24" s="26">
        <f ca="1">SUM(K12:K22)</f>
        <v>0</v>
      </c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81" t="s">
        <v>11</v>
      </c>
      <c r="J25" s="81"/>
      <c r="K25" s="27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81" t="s">
        <v>9</v>
      </c>
      <c r="J26" s="82"/>
      <c r="K26" s="28">
        <f ca="1">(K24-K25)</f>
        <v>0</v>
      </c>
      <c r="L26" s="2"/>
    </row>
    <row r="27" spans="1:12" ht="15" customHeight="1">
      <c r="A27" s="83" t="s">
        <v>17</v>
      </c>
      <c r="B27" s="84"/>
      <c r="C27" s="85" t="s">
        <v>16</v>
      </c>
      <c r="D27" s="86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77"/>
      <c r="B28" s="78"/>
      <c r="C28" s="14"/>
      <c r="D28" s="79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77"/>
      <c r="B29" s="78"/>
      <c r="C29" s="14"/>
      <c r="D29" s="79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77"/>
      <c r="B30" s="78"/>
      <c r="C30" s="14"/>
      <c r="D30" s="79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72"/>
      <c r="B31" s="73"/>
      <c r="C31" s="67"/>
      <c r="D31" s="76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4"/>
      <c r="B32" s="14"/>
      <c r="C32" s="14"/>
      <c r="D32" s="14"/>
      <c r="E32" s="1"/>
      <c r="F32" s="1"/>
      <c r="G32" s="1"/>
      <c r="H32" s="1"/>
      <c r="I32" s="1"/>
      <c r="J32" s="1"/>
      <c r="K32" s="1"/>
      <c r="L32" s="2"/>
    </row>
    <row r="33" spans="1:1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"/>
    </row>
    <row r="34" spans="1:12" ht="15" customHeight="1">
      <c r="A34" s="74" t="s">
        <v>12</v>
      </c>
      <c r="B34" s="75"/>
      <c r="C34" s="75"/>
      <c r="D34" s="75"/>
      <c r="E34" s="2"/>
      <c r="F34" s="2"/>
      <c r="G34" s="2"/>
      <c r="H34" s="70"/>
      <c r="I34" s="70"/>
      <c r="J34" s="70"/>
      <c r="K34" s="70"/>
      <c r="L34" s="2"/>
    </row>
    <row r="35" spans="1:11" ht="15" customHeight="1">
      <c r="A35" s="75"/>
      <c r="B35" s="75"/>
      <c r="C35" s="75"/>
      <c r="D35" s="75"/>
      <c r="E35" s="2"/>
      <c r="F35" s="2"/>
      <c r="G35" s="2"/>
      <c r="H35" s="71"/>
      <c r="I35" s="71"/>
      <c r="J35" s="71"/>
      <c r="K35" s="71"/>
    </row>
    <row r="36" spans="1:4" ht="15" customHeight="1">
      <c r="A36" s="29"/>
      <c r="B36" s="29"/>
      <c r="C36" s="29"/>
      <c r="D36" s="29"/>
    </row>
    <row r="37" spans="1:4" ht="15" customHeight="1">
      <c r="A37" s="29"/>
      <c r="B37" s="29"/>
      <c r="C37" s="29"/>
      <c r="D37" s="2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7">
    <mergeCell ref="C30:D30"/>
    <mergeCell ref="I24:J24"/>
    <mergeCell ref="I25:J25"/>
    <mergeCell ref="I26:J26"/>
    <mergeCell ref="A27:B27"/>
    <mergeCell ref="C27:D27"/>
    <mergeCell ref="H1:I1"/>
    <mergeCell ref="B6:C6"/>
    <mergeCell ref="B7:C7"/>
    <mergeCell ref="H34:K34"/>
    <mergeCell ref="H35:K35"/>
    <mergeCell ref="A32:B32"/>
    <mergeCell ref="A31:B31"/>
    <mergeCell ref="C32:D32"/>
    <mergeCell ref="A34:D34"/>
    <mergeCell ref="A35:D35"/>
    <mergeCell ref="C31:D31"/>
    <mergeCell ref="A28:B28"/>
    <mergeCell ref="A29:B29"/>
    <mergeCell ref="A30:B30"/>
    <mergeCell ref="C28:D28"/>
    <mergeCell ref="C29:D29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G15"/>
  <sheetViews>
    <sheetView view="normal" tabSelected="1" workbookViewId="0">
      <selection pane="topLeft" activeCell="M9" sqref="M9"/>
    </sheetView>
  </sheetViews>
  <sheetFormatPr defaultRowHeight="12.75"/>
  <cols>
    <col min="1" max="1" width="11.27734375" bestFit="1" customWidth="1"/>
    <col min="2" max="2" width="19.140625" customWidth="1"/>
    <col min="3" max="3" width="13" customWidth="1"/>
    <col min="4" max="4" width="18.27734375" style="56" customWidth="1"/>
    <col min="5" max="5" width="16.84765625" style="37" customWidth="1"/>
    <col min="6" max="6" width="12.41796875" style="36" customWidth="1"/>
    <col min="7" max="7" width="15.84765625" style="36" customWidth="1"/>
    <col min="8" max="8" width="8.84765625" customWidth="1"/>
  </cols>
  <sheetData>
    <row r="1" spans="1:7" ht="60">
      <c r="A1" s="32"/>
      <c r="B1" s="33" t="s">
        <v>28</v>
      </c>
      <c r="C1" s="34"/>
      <c r="D1" s="55"/>
      <c r="E1" s="35"/>
      <c r="F1" s="34"/>
      <c r="G1" s="34"/>
    </row>
    <row r="2" ht="12" customHeight="1" thickBot="1"/>
    <row r="3" spans="2:7" ht="13.5" thickTop="1">
      <c r="B3" s="38"/>
      <c r="C3" s="39"/>
      <c r="D3" s="57"/>
      <c r="E3" s="41"/>
      <c r="F3" s="40"/>
      <c r="G3" s="40"/>
    </row>
    <row r="4" spans="1:7" ht="16.5" thickBot="1">
      <c r="A4" s="42" t="s">
        <v>24</v>
      </c>
      <c r="B4" s="43" t="s">
        <v>29</v>
      </c>
      <c r="C4" s="44" t="s">
        <v>25</v>
      </c>
      <c r="D4" s="58" t="s">
        <v>32</v>
      </c>
      <c r="E4" s="87" t="s">
        <v>26</v>
      </c>
      <c r="F4" s="44" t="s">
        <v>33</v>
      </c>
      <c r="G4" s="44" t="s">
        <v>30</v>
      </c>
    </row>
    <row r="5" spans="1:7" ht="50.1" customHeight="1" thickTop="1">
      <c r="A5" s="46"/>
      <c r="B5" s="47" t="s">
        <v>44</v>
      </c>
      <c r="C5" s="47" t="s">
        <v>45</v>
      </c>
      <c r="D5" s="61"/>
      <c r="E5" s="48">
        <v>51</v>
      </c>
      <c r="F5" s="49">
        <v>2</v>
      </c>
      <c r="G5" s="50">
        <v>102</v>
      </c>
    </row>
    <row r="6" spans="1:7" ht="50.1" customHeight="1">
      <c r="A6" s="46"/>
      <c r="B6" s="47" t="s">
        <v>46</v>
      </c>
      <c r="C6" s="47" t="s">
        <v>47</v>
      </c>
      <c r="D6" s="61"/>
      <c r="E6" s="48">
        <v>93</v>
      </c>
      <c r="F6" s="49">
        <v>3</v>
      </c>
      <c r="G6" s="50">
        <v>279</v>
      </c>
    </row>
    <row r="7" spans="1:7" ht="50.1" customHeight="1">
      <c r="A7" s="46"/>
      <c r="B7" s="47" t="s">
        <v>48</v>
      </c>
      <c r="C7" s="47" t="s">
        <v>49</v>
      </c>
      <c r="D7" s="59"/>
      <c r="E7" s="48">
        <v>11</v>
      </c>
      <c r="F7" s="49">
        <v>3</v>
      </c>
      <c r="G7" s="50">
        <v>33</v>
      </c>
    </row>
    <row r="8" spans="1:7" ht="50.1" customHeight="1">
      <c r="A8" s="46"/>
      <c r="B8" s="47" t="s">
        <v>50</v>
      </c>
      <c r="C8" s="47" t="s">
        <v>51</v>
      </c>
      <c r="D8" s="59"/>
      <c r="E8" s="48">
        <v>97</v>
      </c>
      <c r="F8" s="49">
        <v>10</v>
      </c>
      <c r="G8" s="50">
        <v>970</v>
      </c>
    </row>
    <row r="9" spans="1:7" ht="50.1" customHeight="1">
      <c r="A9" s="46"/>
      <c r="B9" s="47" t="s">
        <v>52</v>
      </c>
      <c r="C9" s="47" t="s">
        <v>53</v>
      </c>
      <c r="D9" s="59"/>
      <c r="E9" s="48">
        <v>90</v>
      </c>
      <c r="F9" s="49">
        <v>16</v>
      </c>
      <c r="G9" s="50">
        <v>1440</v>
      </c>
    </row>
    <row r="10" spans="1:7" ht="50.1" customHeight="1">
      <c r="A10" s="46"/>
      <c r="B10" s="47" t="s">
        <v>54</v>
      </c>
      <c r="C10" s="47" t="s">
        <v>55</v>
      </c>
      <c r="D10" s="59"/>
      <c r="E10" s="48">
        <v>24</v>
      </c>
      <c r="F10" s="49">
        <v>150</v>
      </c>
      <c r="G10" s="50">
        <v>3600</v>
      </c>
    </row>
    <row r="11" spans="1:7" ht="50.1" customHeight="1">
      <c r="A11" s="46"/>
      <c r="B11" s="47" t="s">
        <v>56</v>
      </c>
      <c r="C11" s="47" t="s">
        <v>57</v>
      </c>
      <c r="D11" s="59"/>
      <c r="E11" s="48">
        <v>26</v>
      </c>
      <c r="F11" s="49">
        <v>12</v>
      </c>
      <c r="G11" s="50">
        <v>312</v>
      </c>
    </row>
    <row r="12" spans="1:7" ht="50.1" customHeight="1">
      <c r="A12" s="46"/>
      <c r="B12" s="47" t="s">
        <v>58</v>
      </c>
      <c r="C12" s="47" t="s">
        <v>59</v>
      </c>
      <c r="D12" s="59"/>
      <c r="E12" s="48">
        <v>56</v>
      </c>
      <c r="F12" s="49">
        <v>12</v>
      </c>
      <c r="G12" s="50">
        <v>672</v>
      </c>
    </row>
    <row r="13" spans="1:7" ht="50.1" customHeight="1">
      <c r="A13" s="46"/>
      <c r="B13" s="47" t="s">
        <v>60</v>
      </c>
      <c r="C13" s="47" t="s">
        <v>61</v>
      </c>
      <c r="D13" s="59"/>
      <c r="E13" s="48">
        <v>59</v>
      </c>
      <c r="F13" s="49">
        <v>13</v>
      </c>
      <c r="G13" s="50">
        <v>767</v>
      </c>
    </row>
    <row r="14" spans="1:7" ht="50.1" customHeight="1">
      <c r="A14" s="46"/>
      <c r="B14" s="47" t="s">
        <v>27</v>
      </c>
      <c r="C14" s="47" t="s">
        <v>27</v>
      </c>
      <c r="D14" s="59"/>
      <c r="E14" s="48" t="s">
        <v>27</v>
      </c>
      <c r="F14" s="49" t="s">
        <v>27</v>
      </c>
      <c r="G14" s="50"/>
    </row>
    <row r="15" spans="2:7">
      <c r="B15" s="51"/>
      <c r="C15" s="51"/>
      <c r="D15" s="60"/>
      <c r="E15" s="52"/>
      <c r="F15" s="53" t="s">
        <v>31</v>
      </c>
      <c r="G15" s="54">
        <f ca="1">SUM(G5:G14)</f>
        <v>0</v>
      </c>
    </row>
  </sheetData>
  <conditionalFormatting sqref="B5:G15">
    <cfRule type="expression" dxfId="1" priority="3">
      <formula>$A5=1</formula>
    </cfRule>
  </conditionalFormatting>
  <conditionalFormatting sqref="B5:G15">
    <cfRule type="expression" dxfId="0" priority="15">
      <formula>#REF!="yes"</formula>
    </cfRule>
  </conditionalFormatting>
  <pageMargins left="0.25" right="0.25" top="0.25" bottom="0.75" header="0.3" footer="0.3"/>
  <pageSetup orientation="portrait" horizontalDpi="65535" verticalDpi="65535"/>
  <headerFooter scaleWithDoc="1" alignWithMargins="0" differentFirst="0" differentOddEven="0"/>
  <drawing r:id="rId3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A5:A15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Razi Demirtas</cp:lastModifiedBy>
  <dcterms:created xsi:type="dcterms:W3CDTF">2017-05-05T18:54:29Z</dcterms:created>
  <dcterms:modified xsi:type="dcterms:W3CDTF">2018-05-30T13:15:43Z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