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<sst xmlns="http://schemas.openxmlformats.org/spreadsheetml/2006/main" uniqueCount="62" count="112">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</sst>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7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4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6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49" fontId="14" fillId="0" borderId="0" xfId="0" applyAlignment="1" applyBorder="1" applyFont="1" applyNumberFormat="1" applyFill="1">
      <alignment horizontal="right" vertical="top" wrapText="1" indent="1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7"/>
      <tableStyleElement type="headerRow" dxfId="38"/>
      <tableStyleElement type="firstColumn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4</xdr:row>
      <xdr:rowOff>474345</xdr:rowOff>
    </xdr:to>
    <xdr:pic macro="">
      <xdr:nvPicPr>
        <xdr:cNvPr id="2049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476250</xdr:colOff>
      <xdr:row>5</xdr:row>
      <xdr:rowOff>474345</xdr:rowOff>
    </xdr:to>
    <xdr:pic macro="">
      <xdr:nvPicPr>
        <xdr:cNvPr id="2050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476250</xdr:colOff>
      <xdr:row>6</xdr:row>
      <xdr:rowOff>474345</xdr:rowOff>
    </xdr:to>
    <xdr:pic macro="">
      <xdr:nvPicPr>
        <xdr:cNvPr id="2051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476250</xdr:colOff>
      <xdr:row>7</xdr:row>
      <xdr:rowOff>474345</xdr:rowOff>
    </xdr:to>
    <xdr:pic macro="">
      <xdr:nvPicPr>
        <xdr:cNvPr id="2052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476250</xdr:colOff>
      <xdr:row>8</xdr:row>
      <xdr:rowOff>474345</xdr:rowOff>
    </xdr:to>
    <xdr:pic macro="">
      <xdr:nvPicPr>
        <xdr:cNvPr id="2053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476250</xdr:colOff>
      <xdr:row>9</xdr:row>
      <xdr:rowOff>474345</xdr:rowOff>
    </xdr:to>
    <xdr:pic macro="">
      <xdr:nvPicPr>
        <xdr:cNvPr id="2054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10</xdr:row>
      <xdr:rowOff>474345</xdr:rowOff>
    </xdr:to>
    <xdr:pic macro="">
      <xdr:nvPicPr>
        <xdr:cNvPr id="2055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476250</xdr:colOff>
      <xdr:row>11</xdr:row>
      <xdr:rowOff>474345</xdr:rowOff>
    </xdr:to>
    <xdr:pic macro="">
      <xdr:nvPicPr>
        <xdr:cNvPr id="2063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476250</xdr:colOff>
      <xdr:row>12</xdr:row>
      <xdr:rowOff>474345</xdr:rowOff>
    </xdr:to>
    <xdr:pic macro="">
      <xdr:nvPicPr>
        <xdr:cNvPr id="2064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K23" totalsRowCount="1" dataDxfId="30" headerRowDxfId="31">
  <autoFilter ref="A11:K23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5" totalsRowShown="0">
  <autoFilter ref="A4:G15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Relationship Id="rId3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1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8">
        <v>43658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9">
        <v>43665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43242</v>
      </c>
      <c r="B12" s="19" t="s">
        <v>36</v>
      </c>
      <c r="C12" s="20" t="s">
        <v>37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SUM(Table1[[#This Row],[Hotel]:[Misc.]])</f>
        <v>0</v>
      </c>
      <c r="L12" s="2"/>
    </row>
    <row r="13" spans="1:12" ht="15" customHeight="1">
      <c r="A13" s="18">
        <v>43243</v>
      </c>
      <c r="B13" s="19" t="s">
        <v>36</v>
      </c>
      <c r="C13" s="20" t="s">
        <v>38</v>
      </c>
      <c r="D13" s="30">
        <v>300</v>
      </c>
      <c r="E13" s="30">
        <v>150</v>
      </c>
      <c r="F13" s="30">
        <v>225</v>
      </c>
      <c r="G13" s="30">
        <v>200</v>
      </c>
      <c r="H13" s="30">
        <v>23</v>
      </c>
      <c r="I13" s="30">
        <v>59</v>
      </c>
      <c r="J13" s="30">
        <v>26</v>
      </c>
      <c r="K13" s="31">
        <f ca="1">SUM(Table1[[#This Row],[Hotel]:[Misc.]])</f>
        <v>0</v>
      </c>
      <c r="L13" s="2"/>
    </row>
    <row r="14" spans="1:12" ht="15" customHeight="1">
      <c r="A14" s="18">
        <v>43244</v>
      </c>
      <c r="B14" s="19" t="s">
        <v>39</v>
      </c>
      <c r="C14" s="20" t="s">
        <v>40</v>
      </c>
      <c r="D14" s="30">
        <v>150</v>
      </c>
      <c r="E14" s="30">
        <v>300</v>
      </c>
      <c r="F14" s="30">
        <v>300</v>
      </c>
      <c r="G14" s="30">
        <v>150</v>
      </c>
      <c r="H14" s="30">
        <v>45</v>
      </c>
      <c r="I14" s="30">
        <v>63</v>
      </c>
      <c r="J14" s="30">
        <v>75</v>
      </c>
      <c r="K14" s="31">
        <f ca="1">SUM(Table1[[#This Row],[Hotel]:[Misc.]])</f>
        <v>0</v>
      </c>
      <c r="L14" s="2"/>
    </row>
    <row r="15" spans="1:12" ht="15" customHeight="1">
      <c r="A15" s="18">
        <v>43245</v>
      </c>
      <c r="B15" s="19" t="s">
        <v>41</v>
      </c>
      <c r="C15" s="20" t="s">
        <v>42</v>
      </c>
      <c r="D15" s="30">
        <v>200</v>
      </c>
      <c r="E15" s="30">
        <v>225</v>
      </c>
      <c r="F15" s="30">
        <v>225</v>
      </c>
      <c r="G15" s="30">
        <v>225</v>
      </c>
      <c r="H15" s="30">
        <v>12</v>
      </c>
      <c r="I15" s="30">
        <v>122</v>
      </c>
      <c r="J15" s="30">
        <v>62</v>
      </c>
      <c r="K15" s="31">
        <f ca="1">SUM(Table1[[#This Row],[Hotel]:[Misc.]])</f>
        <v>0</v>
      </c>
      <c r="L15" s="2"/>
    </row>
    <row r="16" spans="1:12" ht="15" customHeight="1">
      <c r="A16" s="18">
        <v>43246</v>
      </c>
      <c r="B16" s="19" t="s">
        <v>41</v>
      </c>
      <c r="C16" s="20" t="s">
        <v>43</v>
      </c>
      <c r="D16" s="30">
        <v>200</v>
      </c>
      <c r="E16" s="30">
        <v>150</v>
      </c>
      <c r="F16" s="30">
        <v>300</v>
      </c>
      <c r="G16" s="30">
        <v>150</v>
      </c>
      <c r="H16" s="30">
        <v>25</v>
      </c>
      <c r="I16" s="30">
        <v>75</v>
      </c>
      <c r="J16" s="30">
        <v>75</v>
      </c>
      <c r="K16" s="31">
        <f ca="1">SUM(Table1[[#This Row],[Hotel]:[Misc.]])</f>
        <v>0</v>
      </c>
      <c r="L16" s="2"/>
    </row>
    <row r="17" spans="1:12" ht="15" customHeight="1">
      <c r="A17" s="18">
        <v>43314</v>
      </c>
      <c r="B17" s="19" t="s">
        <v>39</v>
      </c>
      <c r="C17" s="20" t="s">
        <v>38</v>
      </c>
      <c r="D17" s="30">
        <v>100</v>
      </c>
      <c r="E17" s="30">
        <v>120</v>
      </c>
      <c r="F17" s="30">
        <v>20</v>
      </c>
      <c r="G17" s="30">
        <v>50</v>
      </c>
      <c r="H17" s="30">
        <v>50</v>
      </c>
      <c r="I17" s="30">
        <v>75</v>
      </c>
      <c r="J17" s="30">
        <v>60</v>
      </c>
      <c r="K17" s="31">
        <f ca="1">SUM(Table1[[#This Row],[Hotel]:[Misc.]])</f>
        <v>0</v>
      </c>
      <c r="L17" s="2"/>
    </row>
    <row r="18" spans="1:12" ht="15" customHeight="1">
      <c r="A18" s="18">
        <v>43315</v>
      </c>
      <c r="B18" s="19" t="s">
        <v>36</v>
      </c>
      <c r="C18" s="20" t="s">
        <v>38</v>
      </c>
      <c r="D18" s="30">
        <v>60</v>
      </c>
      <c r="E18" s="30">
        <v>75</v>
      </c>
      <c r="F18" s="30">
        <v>150</v>
      </c>
      <c r="G18" s="30">
        <v>100</v>
      </c>
      <c r="H18" s="30">
        <v>100</v>
      </c>
      <c r="I18" s="30">
        <v>120</v>
      </c>
      <c r="J18" s="30">
        <v>120</v>
      </c>
      <c r="K18" s="31">
        <f ca="1">SUM(Table1[[#This Row],[Hotel]:[Misc.]])</f>
        <v>0</v>
      </c>
      <c r="L18" s="2"/>
    </row>
    <row r="19" spans="1:12" ht="15" customHeight="1">
      <c r="A19" s="18">
        <v>43315</v>
      </c>
      <c r="B19" s="19" t="s">
        <v>39</v>
      </c>
      <c r="C19" s="20" t="s">
        <v>38</v>
      </c>
      <c r="D19" s="30">
        <v>75</v>
      </c>
      <c r="E19" s="30">
        <v>56</v>
      </c>
      <c r="F19" s="30">
        <v>15</v>
      </c>
      <c r="G19" s="30">
        <v>120</v>
      </c>
      <c r="H19" s="30">
        <v>100</v>
      </c>
      <c r="I19" s="30">
        <v>100</v>
      </c>
      <c r="J19" s="30">
        <v>150</v>
      </c>
      <c r="K19" s="31">
        <f ca="1">SUM(Table1[[#This Row],[Hotel]:[Misc.]])</f>
        <v>0</v>
      </c>
      <c r="L19" s="2"/>
    </row>
    <row r="20" spans="1:12" ht="15" customHeight="1">
      <c r="A20" s="18">
        <v>43325</v>
      </c>
      <c r="B20" s="19" t="s">
        <v>36</v>
      </c>
      <c r="C20" s="20" t="s">
        <v>37</v>
      </c>
      <c r="D20" s="30">
        <v>75</v>
      </c>
      <c r="E20" s="30">
        <v>65</v>
      </c>
      <c r="F20" s="30">
        <v>150</v>
      </c>
      <c r="G20" s="30">
        <v>60</v>
      </c>
      <c r="H20" s="30">
        <v>150</v>
      </c>
      <c r="I20" s="30">
        <v>100</v>
      </c>
      <c r="J20" s="30">
        <v>100</v>
      </c>
      <c r="K20" s="31">
        <f ca="1">SUM(Table1[[#This Row],[Hotel]:[Misc.]])</f>
        <v>0</v>
      </c>
      <c r="L20" s="2"/>
    </row>
    <row r="21" spans="1:12" ht="15" customHeight="1">
      <c r="A21" s="18">
        <v>43328</v>
      </c>
      <c r="B21" s="19" t="s">
        <v>36</v>
      </c>
      <c r="C21" s="20" t="s">
        <v>37</v>
      </c>
      <c r="D21" s="30">
        <v>200</v>
      </c>
      <c r="E21" s="30">
        <v>150</v>
      </c>
      <c r="F21" s="30">
        <v>230</v>
      </c>
      <c r="G21" s="30">
        <v>152</v>
      </c>
      <c r="H21" s="30">
        <v>120</v>
      </c>
      <c r="I21" s="30">
        <v>120</v>
      </c>
      <c r="J21" s="30">
        <v>100</v>
      </c>
      <c r="K21" s="31">
        <f ca="1">SUM(Table1[[#This Row],[Hotel]:[Misc.]])</f>
        <v>0</v>
      </c>
      <c r="L21" s="2"/>
    </row>
    <row r="22" spans="1:12" ht="15" customHeight="1">
      <c r="A22" s="18">
        <v>43383</v>
      </c>
      <c r="B22" s="19" t="s">
        <v>39</v>
      </c>
      <c r="C22" s="20" t="s">
        <v>38</v>
      </c>
      <c r="D22" s="30">
        <v>65</v>
      </c>
      <c r="E22" s="30">
        <v>565</v>
      </c>
      <c r="F22" s="30">
        <v>2</v>
      </c>
      <c r="G22" s="30">
        <v>656</v>
      </c>
      <c r="H22" s="30">
        <v>48</v>
      </c>
      <c r="I22" s="30">
        <v>3659</v>
      </c>
      <c r="J22" s="30">
        <v>23</v>
      </c>
      <c r="K22" s="31">
        <f ca="1">SUM(Table1[[#This Row],[Hotel]:[Misc.]])</f>
        <v>0</v>
      </c>
      <c r="L22" s="2"/>
    </row>
    <row r="23" spans="1:12" ht="15" customHeight="1">
      <c r="A23" s="21"/>
      <c r="B23" s="21"/>
      <c r="C23" s="22"/>
      <c r="D23" s="24">
        <f ca="1">SUBTOTAL(109,Table1[Hotel])</f>
        <v>0</v>
      </c>
      <c r="E23" s="24">
        <f ca="1">SUBTOTAL(109,Table1[Transport])</f>
        <v>0</v>
      </c>
      <c r="F23" s="25">
        <f ca="1">SUBTOTAL(109,Table1[Fuel])</f>
        <v>0</v>
      </c>
      <c r="G23" s="24">
        <f ca="1">SUBTOTAL(109,Table1[Meals])</f>
        <v>0</v>
      </c>
      <c r="H23" s="24">
        <f ca="1">SUBTOTAL(109,Table1[Phone])</f>
        <v>0</v>
      </c>
      <c r="I23" s="24">
        <f ca="1">SUBTOTAL(109,Table1[Entertain.])</f>
        <v>0</v>
      </c>
      <c r="J23" s="24">
        <f ca="1">SUBTOTAL(109,Table1[Misc.])</f>
        <v>0</v>
      </c>
      <c r="K23" s="23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0" t="s">
        <v>10</v>
      </c>
      <c r="J24" s="80"/>
      <c r="K24" s="26">
        <f ca="1">SUM(K12:K22)</f>
        <v>0</v>
      </c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11</v>
      </c>
      <c r="J25" s="81"/>
      <c r="K25" s="27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81" t="s">
        <v>9</v>
      </c>
      <c r="J26" s="82"/>
      <c r="K26" s="28">
        <f ca="1">(K24-K25)</f>
        <v>0</v>
      </c>
      <c r="L26" s="2"/>
    </row>
    <row r="27" spans="1:12" ht="15" customHeight="1">
      <c r="A27" s="83" t="s">
        <v>17</v>
      </c>
      <c r="B27" s="84"/>
      <c r="C27" s="85" t="s">
        <v>16</v>
      </c>
      <c r="D27" s="86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77"/>
      <c r="B30" s="78"/>
      <c r="C30" s="14"/>
      <c r="D30" s="79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72"/>
      <c r="B31" s="73"/>
      <c r="C31" s="67"/>
      <c r="D31" s="76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4"/>
      <c r="B32" s="14"/>
      <c r="C32" s="14"/>
      <c r="D32" s="14"/>
      <c r="E32" s="1"/>
      <c r="F32" s="1"/>
      <c r="G32" s="1"/>
      <c r="H32" s="1"/>
      <c r="I32" s="1"/>
      <c r="J32" s="1"/>
      <c r="K32" s="1"/>
      <c r="L32" s="2"/>
    </row>
    <row r="33" spans="1:1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/>
    </row>
    <row r="34" spans="1:12" ht="15" customHeight="1">
      <c r="A34" s="74" t="s">
        <v>12</v>
      </c>
      <c r="B34" s="75"/>
      <c r="C34" s="75"/>
      <c r="D34" s="75"/>
      <c r="E34" s="2"/>
      <c r="F34" s="2"/>
      <c r="G34" s="2"/>
      <c r="H34" s="70"/>
      <c r="I34" s="70"/>
      <c r="J34" s="70"/>
      <c r="K34" s="70"/>
      <c r="L34" s="2"/>
    </row>
    <row r="35" spans="1:11" ht="15" customHeight="1">
      <c r="A35" s="75"/>
      <c r="B35" s="75"/>
      <c r="C35" s="75"/>
      <c r="D35" s="75"/>
      <c r="E35" s="2"/>
      <c r="F35" s="2"/>
      <c r="G35" s="2"/>
      <c r="H35" s="71"/>
      <c r="I35" s="71"/>
      <c r="J35" s="71"/>
      <c r="K35" s="71"/>
    </row>
    <row r="36" spans="1:4" ht="15" customHeight="1">
      <c r="A36" s="29"/>
      <c r="B36" s="29"/>
      <c r="C36" s="29"/>
      <c r="D36" s="29"/>
    </row>
    <row r="37" spans="1:4" ht="15" customHeight="1">
      <c r="A37" s="29"/>
      <c r="B37" s="29"/>
      <c r="C37" s="29"/>
      <c r="D37" s="2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7">
    <mergeCell ref="C30:D30"/>
    <mergeCell ref="I24:J24"/>
    <mergeCell ref="I25:J25"/>
    <mergeCell ref="I26:J26"/>
    <mergeCell ref="A27:B27"/>
    <mergeCell ref="C27:D27"/>
    <mergeCell ref="H1:I1"/>
    <mergeCell ref="B6:C6"/>
    <mergeCell ref="B7:C7"/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G15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87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44</v>
      </c>
      <c r="C5" s="47" t="s">
        <v>45</v>
      </c>
      <c r="D5" s="61"/>
      <c r="E5" s="48">
        <v>51</v>
      </c>
      <c r="F5" s="49">
        <v>2</v>
      </c>
      <c r="G5" s="50">
        <v>102</v>
      </c>
    </row>
    <row r="6" spans="1:7" ht="50.1" customHeight="1">
      <c r="A6" s="46"/>
      <c r="B6" s="47" t="s">
        <v>46</v>
      </c>
      <c r="C6" s="47" t="s">
        <v>47</v>
      </c>
      <c r="D6" s="61"/>
      <c r="E6" s="48">
        <v>93</v>
      </c>
      <c r="F6" s="49">
        <v>3</v>
      </c>
      <c r="G6" s="50">
        <v>279</v>
      </c>
    </row>
    <row r="7" spans="1:7" ht="50.1" customHeight="1">
      <c r="A7" s="46"/>
      <c r="B7" s="47" t="s">
        <v>48</v>
      </c>
      <c r="C7" s="47" t="s">
        <v>49</v>
      </c>
      <c r="D7" s="59"/>
      <c r="E7" s="48">
        <v>11</v>
      </c>
      <c r="F7" s="49">
        <v>3</v>
      </c>
      <c r="G7" s="50">
        <v>33</v>
      </c>
    </row>
    <row r="8" spans="1:7" ht="50.1" customHeight="1">
      <c r="A8" s="46"/>
      <c r="B8" s="47" t="s">
        <v>50</v>
      </c>
      <c r="C8" s="47" t="s">
        <v>51</v>
      </c>
      <c r="D8" s="59"/>
      <c r="E8" s="48">
        <v>97</v>
      </c>
      <c r="F8" s="49">
        <v>10</v>
      </c>
      <c r="G8" s="50">
        <v>970</v>
      </c>
    </row>
    <row r="9" spans="1:7" ht="50.1" customHeight="1">
      <c r="A9" s="46"/>
      <c r="B9" s="47" t="s">
        <v>52</v>
      </c>
      <c r="C9" s="47" t="s">
        <v>53</v>
      </c>
      <c r="D9" s="59"/>
      <c r="E9" s="48">
        <v>90</v>
      </c>
      <c r="F9" s="49">
        <v>16</v>
      </c>
      <c r="G9" s="50">
        <v>1440</v>
      </c>
    </row>
    <row r="10" spans="1:7" ht="50.1" customHeight="1">
      <c r="A10" s="46"/>
      <c r="B10" s="47" t="s">
        <v>54</v>
      </c>
      <c r="C10" s="47" t="s">
        <v>55</v>
      </c>
      <c r="D10" s="59"/>
      <c r="E10" s="48">
        <v>24</v>
      </c>
      <c r="F10" s="49">
        <v>150</v>
      </c>
      <c r="G10" s="50">
        <v>3600</v>
      </c>
    </row>
    <row r="11" spans="1:7" ht="50.1" customHeight="1">
      <c r="A11" s="46"/>
      <c r="B11" s="47" t="s">
        <v>56</v>
      </c>
      <c r="C11" s="47" t="s">
        <v>57</v>
      </c>
      <c r="D11" s="59"/>
      <c r="E11" s="48">
        <v>26</v>
      </c>
      <c r="F11" s="49">
        <v>12</v>
      </c>
      <c r="G11" s="50">
        <v>312</v>
      </c>
    </row>
    <row r="12" spans="1:7" ht="50.1" customHeight="1">
      <c r="A12" s="46"/>
      <c r="B12" s="47" t="s">
        <v>58</v>
      </c>
      <c r="C12" s="47" t="s">
        <v>59</v>
      </c>
      <c r="D12" s="59"/>
      <c r="E12" s="48">
        <v>56</v>
      </c>
      <c r="F12" s="49">
        <v>12</v>
      </c>
      <c r="G12" s="50">
        <v>672</v>
      </c>
    </row>
    <row r="13" spans="1:7" ht="50.1" customHeight="1">
      <c r="A13" s="46"/>
      <c r="B13" s="47" t="s">
        <v>60</v>
      </c>
      <c r="C13" s="47" t="s">
        <v>61</v>
      </c>
      <c r="D13" s="59"/>
      <c r="E13" s="48">
        <v>59</v>
      </c>
      <c r="F13" s="49">
        <v>13</v>
      </c>
      <c r="G13" s="50">
        <v>767</v>
      </c>
    </row>
    <row r="14" spans="1:7" ht="50.1" customHeight="1">
      <c r="A14" s="46"/>
      <c r="B14" s="47" t="s">
        <v>27</v>
      </c>
      <c r="C14" s="47" t="s">
        <v>27</v>
      </c>
      <c r="D14" s="59"/>
      <c r="E14" s="48" t="s">
        <v>27</v>
      </c>
      <c r="F14" s="49" t="s">
        <v>27</v>
      </c>
      <c r="G14" s="50"/>
    </row>
    <row r="15" spans="2:7">
      <c r="B15" s="51"/>
      <c r="C15" s="51"/>
      <c r="D15" s="60"/>
      <c r="E15" s="52"/>
      <c r="F15" s="53" t="s">
        <v>31</v>
      </c>
      <c r="G15" s="54">
        <f ca="1">SUM(G5:G14)</f>
        <v>0</v>
      </c>
    </row>
  </sheetData>
  <conditionalFormatting sqref="B5:G15">
    <cfRule type="expression" dxfId="35" priority="3">
      <formula>$A5=1</formula>
    </cfRule>
  </conditionalFormatting>
  <conditionalFormatting sqref="B5:G15">
    <cfRule type="expression" dxfId="36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drawing r:id="rId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